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der\Desktop\Petra\Johns\"/>
    </mc:Choice>
  </mc:AlternateContent>
  <xr:revisionPtr revIDLastSave="0" documentId="13_ncr:1_{9C63FC27-D462-4D68-8648-0AB31F3E626A}" xr6:coauthVersionLast="46" xr6:coauthVersionMax="46" xr10:uidLastSave="{00000000-0000-0000-0000-000000000000}"/>
  <bookViews>
    <workbookView minimized="1" xWindow="1590" yWindow="4350" windowWidth="25275" windowHeight="11385" tabRatio="14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K12" i="1" s="1"/>
  <c r="H12" i="1"/>
  <c r="C12" i="1"/>
  <c r="H10" i="1"/>
  <c r="M9" i="1"/>
  <c r="H9" i="1"/>
  <c r="D9" i="1"/>
  <c r="F12" i="1" s="1"/>
  <c r="G12" i="1" l="1"/>
  <c r="E12" i="1"/>
  <c r="D12" i="1"/>
  <c r="M12" i="1"/>
  <c r="L12" i="1"/>
</calcChain>
</file>

<file path=xl/sharedStrings.xml><?xml version="1.0" encoding="utf-8"?>
<sst xmlns="http://schemas.openxmlformats.org/spreadsheetml/2006/main" count="32" uniqueCount="31">
  <si>
    <t>Position Size Calculator and Comparison For Option and Stock</t>
  </si>
  <si>
    <t>Stock Symbol &gt;</t>
  </si>
  <si>
    <t>W</t>
  </si>
  <si>
    <t>Account Value &gt;</t>
  </si>
  <si>
    <t>Amount per stock trade &gt;</t>
  </si>
  <si>
    <t>Option Expiration</t>
  </si>
  <si>
    <t>input yellow cells</t>
  </si>
  <si>
    <t>Option Entry Price</t>
  </si>
  <si>
    <t>Calculated Option Stop Loss</t>
  </si>
  <si>
    <t>Option Delta</t>
  </si>
  <si>
    <t>Contracts</t>
  </si>
  <si>
    <t>Option Shares #</t>
  </si>
  <si>
    <t>Stock Entry Price</t>
  </si>
  <si>
    <t>Stock Stop Loss</t>
  </si>
  <si>
    <t>**Stock Target Price</t>
  </si>
  <si>
    <t>Stock Profit at Stock Target Price</t>
  </si>
  <si>
    <t>Actual Option Cost &gt;</t>
  </si>
  <si>
    <t>Max # Contracts Calculated</t>
  </si>
  <si>
    <t>% of total Option Cost Risked</t>
  </si>
  <si>
    <t>% of Account Value Risked</t>
  </si>
  <si>
    <t>Max Loss Option</t>
  </si>
  <si>
    <t>% of Option risk to amount per Stock trade</t>
  </si>
  <si>
    <t>Approx Option Profit at Stock target price</t>
  </si>
  <si>
    <t>Max #  Stock Shares</t>
  </si>
  <si>
    <t>Max Loss Stock</t>
  </si>
  <si>
    <t>% of per Stock Trade Risked</t>
  </si>
  <si>
    <t>This Position Size Calculator is intended to help you correctly size your option contracts to minimize your risk as you would with a stock buy sizing and risk.</t>
  </si>
  <si>
    <t>1. Input the Yellow Cells</t>
  </si>
  <si>
    <t>Note: Must have stock entry price and stock stop loss to calculate approximate Option stop loss. This does not take in account time decay.</t>
  </si>
  <si>
    <t>Note: Enter the Max # of Contracts Calculated into the Yellow contract field. This field will round up to whole number in the Max # of Contracts field</t>
  </si>
  <si>
    <t>** You can enter your Stock target price to estimate Option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</si>
</sst>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;[Red]\-[$$-409]#,##0"/>
    <numFmt numFmtId="165" formatCode="[$$-409]#,##0.00;[Red]\-[$$-409]#,##0.00"/>
    <numFmt numFmtId="166" formatCode="\$#,##0.00;[Red]\$#,##0.00"/>
    <numFmt numFmtId="167" formatCode="[$$-409]#,##0.00;[Red][$$-409]#,##0.00"/>
  </numFmts>
  <fonts count="7" x14ac:knownFonts="1">
    <font>
      <sz val="10"/>
      <name val="Arial"/>
      <family val="2"/>
      <charset val="1"/>
    </font>
    <font>
      <b/>
      <u/>
      <sz val="12"/>
      <color rgb="FFFFFFFF"/>
      <name val="Arial"/>
      <family val="2"/>
      <charset val="1"/>
    </font>
    <font>
      <b/>
      <sz val="11"/>
      <color rgb="FF800000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3399FF"/>
        <bgColor rgb="FF33CCCC"/>
      </patternFill>
    </fill>
    <fill>
      <patternFill patternType="solid">
        <fgColor rgb="FFC3D69B"/>
        <bgColor rgb="FFFFCC99"/>
      </patternFill>
    </fill>
    <fill>
      <patternFill patternType="solid">
        <fgColor rgb="FF00B050"/>
        <bgColor rgb="FF008080"/>
      </patternFill>
    </fill>
  </fills>
  <borders count="11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4" fillId="0" borderId="9" xfId="0" applyFont="1" applyBorder="1" applyAlignment="1">
      <alignment horizontal="left" vertical="center"/>
    </xf>
    <xf numFmtId="165" fontId="0" fillId="0" borderId="4" xfId="0" applyNumberFormat="1" applyFont="1" applyBorder="1" applyAlignment="1">
      <alignment horizontal="center"/>
    </xf>
    <xf numFmtId="0" fontId="3" fillId="6" borderId="4" xfId="1" applyFont="1" applyFill="1" applyBorder="1" applyAlignment="1" applyProtection="1">
      <alignment horizontal="center"/>
    </xf>
    <xf numFmtId="0" fontId="1" fillId="2" borderId="2" xfId="1" applyFont="1" applyFill="1" applyBorder="1" applyAlignment="1" applyProtection="1">
      <alignment horizontal="center" vertical="center"/>
    </xf>
    <xf numFmtId="0" fontId="0" fillId="2" borderId="1" xfId="1" applyFont="1" applyFill="1" applyBorder="1" applyAlignment="1" applyProtection="1"/>
    <xf numFmtId="0" fontId="0" fillId="2" borderId="3" xfId="1" applyFont="1" applyFill="1" applyBorder="1" applyAlignment="1" applyProtection="1"/>
    <xf numFmtId="0" fontId="2" fillId="3" borderId="4" xfId="1" applyFont="1" applyFill="1" applyBorder="1" applyAlignment="1" applyProtection="1">
      <alignment horizontal="right"/>
    </xf>
    <xf numFmtId="0" fontId="2" fillId="4" borderId="4" xfId="1" applyFont="1" applyFill="1" applyBorder="1" applyAlignment="1" applyProtection="1">
      <alignment horizontal="center"/>
    </xf>
    <xf numFmtId="0" fontId="2" fillId="3" borderId="4" xfId="1" applyFont="1" applyFill="1" applyBorder="1" applyAlignment="1" applyProtection="1"/>
    <xf numFmtId="164" fontId="0" fillId="4" borderId="4" xfId="1" applyNumberFormat="1" applyFont="1" applyFill="1" applyBorder="1" applyAlignment="1" applyProtection="1">
      <alignment horizontal="center"/>
    </xf>
    <xf numFmtId="164" fontId="0" fillId="0" borderId="4" xfId="1" applyNumberFormat="1" applyFont="1" applyBorder="1" applyAlignment="1" applyProtection="1">
      <alignment horizontal="center"/>
    </xf>
    <xf numFmtId="0" fontId="0" fillId="2" borderId="0" xfId="1" applyFont="1" applyFill="1" applyBorder="1" applyAlignment="1" applyProtection="1"/>
    <xf numFmtId="0" fontId="3" fillId="0" borderId="4" xfId="1" applyFont="1" applyBorder="1" applyAlignment="1" applyProtection="1">
      <alignment horizontal="center"/>
    </xf>
    <xf numFmtId="0" fontId="4" fillId="0" borderId="4" xfId="1" applyFont="1" applyBorder="1" applyAlignment="1" applyProtection="1">
      <alignment horizontal="right"/>
    </xf>
    <xf numFmtId="0" fontId="0" fillId="0" borderId="4" xfId="1" applyFont="1" applyBorder="1" applyAlignment="1" applyProtection="1">
      <alignment horizontal="center"/>
    </xf>
    <xf numFmtId="0" fontId="0" fillId="2" borderId="5" xfId="1" applyFont="1" applyFill="1" applyBorder="1" applyAlignment="1" applyProtection="1"/>
    <xf numFmtId="0" fontId="2" fillId="0" borderId="4" xfId="1" applyFont="1" applyBorder="1" applyAlignment="1" applyProtection="1">
      <alignment horizontal="right"/>
    </xf>
    <xf numFmtId="16" fontId="2" fillId="4" borderId="4" xfId="1" applyNumberFormat="1" applyFont="1" applyFill="1" applyBorder="1" applyAlignment="1" applyProtection="1">
      <alignment horizontal="center"/>
    </xf>
    <xf numFmtId="0" fontId="2" fillId="0" borderId="4" xfId="1" applyFont="1" applyBorder="1" applyAlignment="1" applyProtection="1"/>
    <xf numFmtId="0" fontId="4" fillId="5" borderId="4" xfId="1" applyFont="1" applyFill="1" applyBorder="1" applyAlignment="1" applyProtection="1"/>
    <xf numFmtId="0" fontId="0" fillId="5" borderId="4" xfId="1" applyFont="1" applyFill="1" applyBorder="1" applyAlignment="1" applyProtection="1"/>
    <xf numFmtId="0" fontId="0" fillId="0" borderId="4" xfId="0" applyBorder="1"/>
    <xf numFmtId="0" fontId="0" fillId="0" borderId="4" xfId="1" applyFont="1" applyBorder="1" applyAlignment="1" applyProtection="1"/>
    <xf numFmtId="0" fontId="3" fillId="6" borderId="4" xfId="1" applyFont="1" applyFill="1" applyBorder="1" applyAlignment="1" applyProtection="1">
      <alignment horizontal="center"/>
    </xf>
    <xf numFmtId="0" fontId="4" fillId="6" borderId="4" xfId="1" applyFont="1" applyFill="1" applyBorder="1" applyAlignment="1" applyProtection="1">
      <alignment horizontal="center"/>
    </xf>
    <xf numFmtId="0" fontId="4" fillId="7" borderId="4" xfId="1" applyFont="1" applyFill="1" applyBorder="1" applyAlignment="1" applyProtection="1"/>
    <xf numFmtId="0" fontId="4" fillId="7" borderId="4" xfId="1" applyFont="1" applyFill="1" applyBorder="1" applyAlignment="1" applyProtection="1">
      <alignment horizontal="center"/>
    </xf>
    <xf numFmtId="0" fontId="4" fillId="7" borderId="4" xfId="0" applyFont="1" applyFill="1" applyBorder="1" applyAlignment="1">
      <alignment horizontal="center" wrapText="1"/>
    </xf>
    <xf numFmtId="165" fontId="0" fillId="4" borderId="4" xfId="1" applyNumberFormat="1" applyFont="1" applyFill="1" applyBorder="1" applyAlignment="1" applyProtection="1">
      <alignment horizontal="center"/>
    </xf>
    <xf numFmtId="0" fontId="0" fillId="4" borderId="4" xfId="1" applyFont="1" applyFill="1" applyBorder="1" applyAlignment="1" applyProtection="1">
      <alignment horizontal="center"/>
    </xf>
    <xf numFmtId="166" fontId="0" fillId="0" borderId="4" xfId="0" applyNumberFormat="1" applyFont="1" applyBorder="1" applyAlignment="1">
      <alignment horizontal="center"/>
    </xf>
    <xf numFmtId="0" fontId="0" fillId="2" borderId="4" xfId="1" applyFont="1" applyFill="1" applyBorder="1" applyAlignment="1" applyProtection="1"/>
    <xf numFmtId="0" fontId="4" fillId="0" borderId="4" xfId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0" fontId="4" fillId="6" borderId="4" xfId="1" applyFont="1" applyFill="1" applyBorder="1" applyAlignment="1">
      <alignment horizontal="center"/>
    </xf>
    <xf numFmtId="0" fontId="4" fillId="6" borderId="4" xfId="1" applyFont="1" applyFill="1" applyBorder="1" applyAlignment="1" applyProtection="1">
      <alignment horizontal="center" wrapText="1"/>
    </xf>
    <xf numFmtId="0" fontId="4" fillId="6" borderId="4" xfId="0" applyFont="1" applyFill="1" applyBorder="1" applyAlignment="1">
      <alignment horizontal="center" wrapText="1"/>
    </xf>
    <xf numFmtId="0" fontId="4" fillId="7" borderId="4" xfId="0" applyFont="1" applyFill="1" applyBorder="1" applyAlignment="1">
      <alignment horizontal="center"/>
    </xf>
    <xf numFmtId="0" fontId="4" fillId="7" borderId="4" xfId="1" applyFont="1" applyFill="1" applyBorder="1" applyAlignment="1" applyProtection="1">
      <alignment horizontal="center" wrapText="1"/>
    </xf>
    <xf numFmtId="3" fontId="0" fillId="0" borderId="4" xfId="1" applyNumberFormat="1" applyFont="1" applyBorder="1" applyAlignment="1" applyProtection="1">
      <alignment horizontal="center"/>
    </xf>
    <xf numFmtId="10" fontId="5" fillId="0" borderId="4" xfId="1" applyNumberFormat="1" applyFont="1" applyBorder="1" applyAlignment="1" applyProtection="1">
      <alignment horizontal="center"/>
    </xf>
    <xf numFmtId="165" fontId="0" fillId="0" borderId="4" xfId="1" applyNumberFormat="1" applyFont="1" applyBorder="1" applyAlignment="1" applyProtection="1">
      <alignment horizontal="center"/>
    </xf>
    <xf numFmtId="1" fontId="0" fillId="0" borderId="4" xfId="1" applyNumberFormat="1" applyFont="1" applyBorder="1" applyAlignment="1" applyProtection="1">
      <alignment horizontal="center"/>
    </xf>
    <xf numFmtId="165" fontId="0" fillId="0" borderId="4" xfId="0" applyNumberFormat="1" applyBorder="1" applyAlignment="1">
      <alignment horizontal="center"/>
    </xf>
    <xf numFmtId="10" fontId="5" fillId="0" borderId="4" xfId="0" applyNumberFormat="1" applyFont="1" applyBorder="1" applyAlignment="1">
      <alignment horizontal="center"/>
    </xf>
    <xf numFmtId="0" fontId="0" fillId="2" borderId="6" xfId="1" applyFont="1" applyFill="1" applyBorder="1" applyAlignment="1" applyProtection="1"/>
    <xf numFmtId="0" fontId="0" fillId="2" borderId="7" xfId="1" applyFont="1" applyFill="1" applyBorder="1" applyAlignment="1" applyProtection="1"/>
    <xf numFmtId="0" fontId="3" fillId="0" borderId="0" xfId="0" applyFont="1"/>
    <xf numFmtId="0" fontId="4" fillId="4" borderId="1" xfId="0" applyFont="1" applyFill="1" applyBorder="1"/>
    <xf numFmtId="0" fontId="0" fillId="0" borderId="2" xfId="0" applyBorder="1"/>
    <xf numFmtId="0" fontId="0" fillId="0" borderId="8" xfId="0" applyBorder="1"/>
    <xf numFmtId="0" fontId="4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4" fillId="0" borderId="0" xfId="0" applyFont="1"/>
  </cellXfs>
  <cellStyles count="2">
    <cellStyle name="Normal" xfId="0" builtinId="0"/>
    <cellStyle name="TableStyleLight1" xfId="1" xr:uid="{00000000-000B-0000-0000-00003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99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23"/>
  <sheetViews>
    <sheetView tabSelected="1" topLeftCell="B1" zoomScaleNormal="100" workbookViewId="0">
      <selection activeCell="G10" sqref="G10"/>
    </sheetView>
  </sheetViews>
  <sheetFormatPr defaultRowHeight="12.75" x14ac:dyDescent="0.2"/>
  <cols>
    <col min="1" max="1" width="2.7109375"/>
    <col min="2" max="2" width="2.140625"/>
    <col min="3" max="3" width="26.5703125"/>
    <col min="4" max="4" width="16"/>
    <col min="5" max="5" width="18.28515625"/>
    <col min="6" max="6" width="16.28515625"/>
    <col min="7" max="7" width="19.42578125"/>
    <col min="8" max="8" width="21.7109375"/>
    <col min="9" max="9" width="2.28515625"/>
    <col min="10" max="10" width="26"/>
    <col min="11" max="11" width="15.5703125"/>
    <col min="12" max="12" width="19.7109375"/>
    <col min="13" max="13" width="22.28515625"/>
    <col min="14" max="14" width="2.140625"/>
    <col min="15" max="1025" width="11.5703125"/>
  </cols>
  <sheetData>
    <row r="3" spans="2:14" x14ac:dyDescent="0.2">
      <c r="B3" s="5"/>
      <c r="C3" s="4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14" x14ac:dyDescent="0.2">
      <c r="B4" s="6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2:14" ht="15" x14ac:dyDescent="0.25">
      <c r="B5" s="6"/>
      <c r="C5" s="7" t="s">
        <v>1</v>
      </c>
      <c r="D5" s="8" t="s">
        <v>2</v>
      </c>
      <c r="E5" s="9"/>
      <c r="F5" s="9" t="s">
        <v>3</v>
      </c>
      <c r="G5" s="10">
        <v>200000</v>
      </c>
      <c r="H5" s="11"/>
      <c r="I5" s="12"/>
      <c r="J5" s="13" t="s">
        <v>4</v>
      </c>
      <c r="K5" s="10">
        <v>20000</v>
      </c>
      <c r="L5" s="14"/>
      <c r="M5" s="15"/>
      <c r="N5" s="16"/>
    </row>
    <row r="6" spans="2:14" ht="15" x14ac:dyDescent="0.25">
      <c r="B6" s="6"/>
      <c r="C6" s="17" t="s">
        <v>5</v>
      </c>
      <c r="D6" s="18">
        <v>43149</v>
      </c>
      <c r="E6" s="19"/>
      <c r="F6" s="19"/>
      <c r="G6" s="11"/>
      <c r="H6" s="11"/>
      <c r="I6" s="12"/>
      <c r="J6" s="13"/>
      <c r="K6" s="11"/>
      <c r="L6" s="14"/>
      <c r="M6" s="15"/>
      <c r="N6" s="16"/>
    </row>
    <row r="7" spans="2:14" x14ac:dyDescent="0.2">
      <c r="B7" s="6"/>
      <c r="C7" s="20" t="s">
        <v>6</v>
      </c>
      <c r="D7" s="21"/>
      <c r="E7" s="21"/>
      <c r="F7" s="21"/>
      <c r="G7" s="22"/>
      <c r="H7" s="22"/>
      <c r="I7" s="12"/>
      <c r="J7" s="22"/>
      <c r="K7" s="22"/>
      <c r="L7" s="23"/>
      <c r="M7" s="23"/>
      <c r="N7" s="16"/>
    </row>
    <row r="8" spans="2:14" ht="26.25" x14ac:dyDescent="0.25">
      <c r="B8" s="6"/>
      <c r="C8" s="24" t="s">
        <v>7</v>
      </c>
      <c r="D8" s="3" t="s">
        <v>8</v>
      </c>
      <c r="E8" s="3"/>
      <c r="F8" s="25" t="s">
        <v>9</v>
      </c>
      <c r="G8" s="25" t="s">
        <v>10</v>
      </c>
      <c r="H8" s="25" t="s">
        <v>11</v>
      </c>
      <c r="I8" s="12"/>
      <c r="J8" s="26" t="s">
        <v>12</v>
      </c>
      <c r="K8" s="26" t="s">
        <v>13</v>
      </c>
      <c r="L8" s="27" t="s">
        <v>14</v>
      </c>
      <c r="M8" s="28" t="s">
        <v>15</v>
      </c>
      <c r="N8" s="16"/>
    </row>
    <row r="9" spans="2:14" ht="19.350000000000001" customHeight="1" x14ac:dyDescent="0.2">
      <c r="B9" s="6"/>
      <c r="C9" s="29">
        <v>3.2</v>
      </c>
      <c r="D9" s="2">
        <f>C9-(J9-K9)*F9</f>
        <v>-0.34840200000000054</v>
      </c>
      <c r="E9" s="2"/>
      <c r="F9" s="30">
        <v>0.54339999999999999</v>
      </c>
      <c r="G9" s="30">
        <v>4</v>
      </c>
      <c r="H9" s="15">
        <f>G9*100</f>
        <v>400</v>
      </c>
      <c r="I9" s="12"/>
      <c r="J9" s="29">
        <v>83.53</v>
      </c>
      <c r="K9" s="29">
        <v>77</v>
      </c>
      <c r="L9" s="29">
        <v>86.21</v>
      </c>
      <c r="M9" s="31">
        <f>-SUM(J9-L9)*J12</f>
        <v>641.68562193223818</v>
      </c>
      <c r="N9" s="16"/>
    </row>
    <row r="10" spans="2:14" ht="18.600000000000001" customHeight="1" x14ac:dyDescent="0.2">
      <c r="B10" s="6"/>
      <c r="C10" s="32"/>
      <c r="D10" s="32"/>
      <c r="E10" s="32"/>
      <c r="F10" s="32"/>
      <c r="G10" s="33" t="s">
        <v>16</v>
      </c>
      <c r="H10" s="34">
        <f>C9*H9</f>
        <v>1280</v>
      </c>
      <c r="I10" s="12"/>
      <c r="J10" s="32"/>
      <c r="K10" s="32"/>
      <c r="L10" s="32"/>
      <c r="M10" s="32"/>
      <c r="N10" s="16"/>
    </row>
    <row r="11" spans="2:14" ht="42" customHeight="1" x14ac:dyDescent="0.2">
      <c r="B11" s="6"/>
      <c r="C11" s="35" t="s">
        <v>17</v>
      </c>
      <c r="D11" s="36" t="s">
        <v>18</v>
      </c>
      <c r="E11" s="37" t="s">
        <v>19</v>
      </c>
      <c r="F11" s="25" t="s">
        <v>20</v>
      </c>
      <c r="G11" s="36" t="s">
        <v>21</v>
      </c>
      <c r="H11" s="36" t="s">
        <v>22</v>
      </c>
      <c r="I11" s="12"/>
      <c r="J11" s="27" t="s">
        <v>23</v>
      </c>
      <c r="K11" s="38" t="s">
        <v>24</v>
      </c>
      <c r="L11" s="39" t="s">
        <v>25</v>
      </c>
      <c r="M11" s="28" t="s">
        <v>19</v>
      </c>
      <c r="N11" s="16"/>
    </row>
    <row r="12" spans="2:14" ht="20.100000000000001" customHeight="1" x14ac:dyDescent="0.2">
      <c r="B12" s="6"/>
      <c r="C12" s="40">
        <f>SUM(K5/J9)/F9/100</f>
        <v>4.4062372756129173</v>
      </c>
      <c r="D12" s="41">
        <f>-SUM(F12/H10)</f>
        <v>-1.1088756250000003</v>
      </c>
      <c r="E12" s="41">
        <f>-F12/G5</f>
        <v>-7.0968040000000017E-3</v>
      </c>
      <c r="F12" s="42">
        <f>(C9-D9)*H9</f>
        <v>1419.3608000000004</v>
      </c>
      <c r="G12" s="41">
        <f>-SUM(F12/K5)</f>
        <v>-7.0968040000000024E-2</v>
      </c>
      <c r="H12" s="34">
        <f>SUM(L9-J9)*(F9+C9-C9)*H9</f>
        <v>582.52479999999855</v>
      </c>
      <c r="I12" s="12"/>
      <c r="J12" s="43">
        <f>SUM(K5/J9)</f>
        <v>239.43493355680593</v>
      </c>
      <c r="K12" s="44">
        <f>SUM(J9-K9)*J12</f>
        <v>1563.5101161259429</v>
      </c>
      <c r="L12" s="45">
        <f>-K12/K5</f>
        <v>-7.8175505806297146E-2</v>
      </c>
      <c r="M12" s="45">
        <f>-SUM(K12/G5)</f>
        <v>-7.8175505806297139E-3</v>
      </c>
      <c r="N12" s="16"/>
    </row>
    <row r="13" spans="2:14" x14ac:dyDescent="0.2"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16"/>
    </row>
    <row r="17" spans="3:12" ht="15" x14ac:dyDescent="0.25">
      <c r="C17" s="48" t="s">
        <v>26</v>
      </c>
    </row>
    <row r="18" spans="3:12" ht="15" x14ac:dyDescent="0.25">
      <c r="C18" s="48"/>
    </row>
    <row r="19" spans="3:12" x14ac:dyDescent="0.2">
      <c r="C19" s="49" t="s">
        <v>27</v>
      </c>
      <c r="D19" s="50"/>
      <c r="E19" s="50"/>
      <c r="F19" s="50"/>
      <c r="G19" s="50"/>
      <c r="H19" s="50"/>
      <c r="I19" s="50"/>
      <c r="J19" s="50"/>
      <c r="K19" s="50"/>
      <c r="L19" s="51"/>
    </row>
    <row r="20" spans="3:12" ht="20.100000000000001" customHeight="1" x14ac:dyDescent="0.2">
      <c r="C20" s="1" t="s">
        <v>28</v>
      </c>
      <c r="D20" s="1"/>
      <c r="E20" s="1"/>
      <c r="F20" s="1"/>
      <c r="G20" s="1"/>
      <c r="H20" s="1"/>
      <c r="I20" s="1"/>
      <c r="J20" s="1"/>
      <c r="K20" s="1"/>
      <c r="L20" s="1"/>
    </row>
    <row r="21" spans="3:12" ht="20.100000000000001" customHeight="1" x14ac:dyDescent="0.2">
      <c r="C21" s="52" t="s">
        <v>29</v>
      </c>
      <c r="D21" s="53"/>
      <c r="E21" s="53"/>
      <c r="F21" s="53"/>
      <c r="G21" s="53"/>
      <c r="H21" s="53"/>
      <c r="I21" s="53"/>
      <c r="J21" s="53"/>
      <c r="K21" s="53"/>
      <c r="L21" s="54"/>
    </row>
    <row r="23" spans="3:12" x14ac:dyDescent="0.2">
      <c r="C23" s="55" t="s">
        <v>30</v>
      </c>
    </row>
  </sheetData>
  <mergeCells count="4">
    <mergeCell ref="C3:N4"/>
    <mergeCell ref="D8:E8"/>
    <mergeCell ref="D9:E9"/>
    <mergeCell ref="C20:L20"/>
  </mergeCells>
  <pageMargins left="0.78749999999999998" right="0.78749999999999998" top="1.0249999999999999" bottom="1.0249999999999999" header="0.78749999999999998" footer="0.78749999999999998"/>
  <pageSetup paperSize="0" scale="0" orientation="portrait" usePrinterDefaults="0" useFirstPageNumber="1" horizontalDpi="0" verticalDpi="0" copies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Trader</dc:creator>
  <cp:lastModifiedBy>Trader</cp:lastModifiedBy>
  <cp:revision>2</cp:revision>
  <dcterms:created xsi:type="dcterms:W3CDTF">2018-01-14T09:44:06Z</dcterms:created>
  <dcterms:modified xsi:type="dcterms:W3CDTF">2021-01-16T00:36:49Z</dcterms:modified>
</cp:coreProperties>
</file>